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DISTRIB.PRES. 2024)" sheetId="2" r:id="rId1"/>
  </sheets>
  <definedNames>
    <definedName name="_xlnm.Print_Area" localSheetId="0">'DISTRIB.PRES. 2024)'!$A$1:$Q$88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2" l="1"/>
  <c r="O27" i="2"/>
  <c r="M27" i="2"/>
  <c r="K27" i="2"/>
  <c r="Q44" i="2"/>
  <c r="O44" i="2"/>
  <c r="M44" i="2"/>
  <c r="K44" i="2"/>
  <c r="Q51" i="2"/>
  <c r="O51" i="2"/>
  <c r="M51" i="2"/>
  <c r="K51" i="2"/>
  <c r="N41" i="2"/>
  <c r="I41" i="2"/>
  <c r="N40" i="2"/>
  <c r="N47" i="2" l="1"/>
  <c r="J47" i="2"/>
  <c r="I47" i="2"/>
  <c r="K67" i="2"/>
  <c r="I67" i="2" s="1"/>
  <c r="K66" i="2"/>
  <c r="I66" i="2" s="1"/>
  <c r="Q53" i="2"/>
  <c r="O53" i="2"/>
  <c r="M53" i="2"/>
  <c r="K53" i="2"/>
  <c r="P47" i="2"/>
  <c r="L47" i="2"/>
  <c r="Q47" i="2"/>
  <c r="O47" i="2"/>
  <c r="M47" i="2"/>
  <c r="K47" i="2"/>
  <c r="K41" i="2"/>
  <c r="Q41" i="2"/>
  <c r="O41" i="2"/>
  <c r="M41" i="2"/>
  <c r="Q37" i="2"/>
  <c r="O37" i="2"/>
  <c r="M37" i="2"/>
  <c r="K37" i="2"/>
  <c r="I31" i="2"/>
  <c r="Q31" i="2"/>
  <c r="P31" i="2"/>
  <c r="O31" i="2"/>
  <c r="N31" i="2"/>
  <c r="M31" i="2"/>
  <c r="L31" i="2"/>
  <c r="K31" i="2"/>
  <c r="J31" i="2"/>
  <c r="H27" i="2" l="1"/>
  <c r="H61" i="2"/>
  <c r="H59" i="2"/>
  <c r="H53" i="2"/>
  <c r="H51" i="2"/>
  <c r="H47" i="2"/>
  <c r="Q46" i="2"/>
  <c r="P46" i="2"/>
  <c r="O46" i="2"/>
  <c r="N46" i="2"/>
  <c r="M46" i="2"/>
  <c r="L46" i="2"/>
  <c r="K46" i="2"/>
  <c r="J46" i="2"/>
  <c r="I46" i="2"/>
  <c r="H44" i="2"/>
  <c r="H41" i="2"/>
  <c r="Q40" i="2"/>
  <c r="P40" i="2"/>
  <c r="O40" i="2"/>
  <c r="M40" i="2"/>
  <c r="K40" i="2"/>
  <c r="H37" i="2"/>
  <c r="H35" i="2"/>
  <c r="H31" i="2"/>
  <c r="H29" i="2"/>
  <c r="H24" i="2"/>
  <c r="H18" i="2"/>
  <c r="H23" i="2" l="1"/>
  <c r="H40" i="2"/>
  <c r="H46" i="2"/>
  <c r="H17" i="2" l="1"/>
  <c r="H68" i="2"/>
</calcChain>
</file>

<file path=xl/sharedStrings.xml><?xml version="1.0" encoding="utf-8"?>
<sst xmlns="http://schemas.openxmlformats.org/spreadsheetml/2006/main" count="123" uniqueCount="105">
  <si>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</si>
  <si>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</si>
  <si>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</si>
  <si>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</si>
  <si>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</si>
  <si>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</si>
  <si>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</si>
  <si>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</si>
  <si>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</si>
  <si>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</si>
  <si>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</si>
  <si>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</si>
  <si>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</si>
  <si>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</si>
  <si>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 xml:space="preserve">Presupuesto Incicial   Aprobado 2024  </t>
  </si>
  <si>
    <t>Metas Fisicas para el año 2024</t>
  </si>
  <si>
    <t>1mer. Trimestre</t>
  </si>
  <si>
    <t>Ejec</t>
  </si>
  <si>
    <t>Obj. Gral.</t>
  </si>
  <si>
    <t>Obj. Esp.</t>
  </si>
  <si>
    <t xml:space="preserve">Programación Financiera    (B)                 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</si>
  <si>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</si>
  <si>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</si>
  <si>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</si>
  <si>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</si>
  <si>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</si>
  <si>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</si>
  <si>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</si>
  <si>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</si>
  <si>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</si>
  <si>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</si>
  <si>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</si>
  <si>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</si>
  <si>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</si>
  <si>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</si>
  <si>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</si>
  <si>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</si>
  <si>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</si>
  <si>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</si>
  <si>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6811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</si>
  <si>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</si>
  <si>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</si>
  <si>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</si>
  <si>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6812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</si>
  <si>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</si>
  <si>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</si>
  <si>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</si>
  <si>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</si>
  <si>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</si>
  <si>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</si>
  <si>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</si>
  <si>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</si>
  <si>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</si>
  <si>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</si>
  <si>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</si>
  <si>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</si>
  <si>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</si>
  <si>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</si>
  <si>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</si>
  <si>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</si>
  <si>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</si>
  <si>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</si>
  <si>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</si>
  <si>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</si>
  <si>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</si>
  <si>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</si>
  <si>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</si>
  <si>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</si>
  <si>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</si>
  <si>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</si>
  <si>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</si>
  <si>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</si>
  <si>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</si>
  <si>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</si>
  <si>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</si>
  <si>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</si>
  <si>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</si>
  <si>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</si>
  <si>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</si>
  <si>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O1.-  Actividades Centrales.</t>
  </si>
  <si>
    <t>0002 - Gestion de recursos humanaos, administrativa y financiera.</t>
  </si>
  <si>
    <t>0001 - Dirección y Coordinación.</t>
  </si>
  <si>
    <t>0003 - Gestión y coordinación del comité de politicas y conciliación laboral.</t>
  </si>
  <si>
    <t>0004 - Planificaicón estrategica, desarrollo y tecnología de la Información y comunicación.</t>
  </si>
  <si>
    <t>TOTAL GENERAL PROGRAMAS O1,O12, O13 Y O21</t>
  </si>
  <si>
    <t>0001 - Capacitación de jóvenes de 15-35 años, en Desarrollo de Comptencias Básicas</t>
  </si>
  <si>
    <t>0002 - Fortalecimientodel Servicio Nacional de Empleos (SENAE) del M.T.</t>
  </si>
  <si>
    <t>0003 - Promoción del servicio de intermadiación de empleo, convocatorias de promoción  N/A</t>
  </si>
  <si>
    <t>0004 - Se realizaran investigaciones y estudios prospectivos del mercado laboral. N/A.</t>
  </si>
  <si>
    <t>Programa Flexible de Empleo RD-TRABAJA (SNIP-14606)</t>
  </si>
  <si>
    <t>TOTAL GENERAL PROGRAMAS O1,O12, O13,O21,98 y 99</t>
  </si>
  <si>
    <t>2do. Trimestre</t>
  </si>
  <si>
    <t>3cer. Trimestre</t>
  </si>
  <si>
    <t>4to. Trimestre</t>
  </si>
  <si>
    <t>DISTRIBUCION INDICATIVA DEL PRESUPÚESTO 2024-POR TRIMESTRE</t>
  </si>
  <si>
    <t>Programación Indicativa Fisica Financiera Enero - Marzo. 2024</t>
  </si>
  <si>
    <t>Programación Inidicativa Fisica Financiera Abril - Junio. 2024</t>
  </si>
  <si>
    <t>Programación Indicativa Fisica Financiera Julio - Sept.. 2024</t>
  </si>
  <si>
    <t>Programación Indicativa Fisica Financiera Oct. - Dic.. 2024</t>
  </si>
  <si>
    <t>PROGRAMA 98 (Administracion de contribuciones especiales)</t>
  </si>
  <si>
    <t>PROGRAMA 99 (Administración de Activo, Pasivo y Capital)</t>
  </si>
  <si>
    <t>Codigo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</si>
  <si>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</si>
  <si>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t>Programación Fisica  (A)</t>
  </si>
  <si>
    <t>MINISTERIO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</si>
</sst>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0"/>
      <color rgb="FF000000"/>
      <name val="Calibri Light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2" fillId="2" borderId="0" xfId="0" applyFont="1" applyFill="1"/>
    <xf numFmtId="43" fontId="5" fillId="0" borderId="0" xfId="1" applyFont="1" applyFill="1" applyBorder="1"/>
    <xf numFmtId="43" fontId="9" fillId="0" borderId="0" xfId="1" applyFont="1" applyFill="1" applyBorder="1"/>
    <xf numFmtId="43" fontId="2" fillId="0" borderId="0" xfId="1" applyFont="1" applyFill="1" applyBorder="1"/>
    <xf numFmtId="0" fontId="2" fillId="0" borderId="0" xfId="0" applyFont="1" applyAlignment="1">
      <alignment horizontal="left"/>
    </xf>
    <xf numFmtId="165" fontId="4" fillId="2" borderId="1" xfId="1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4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12" fillId="3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/>
    <xf numFmtId="0" fontId="5" fillId="2" borderId="0" xfId="0" applyFont="1" applyFill="1" applyBorder="1"/>
    <xf numFmtId="49" fontId="5" fillId="2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wrapText="1"/>
    </xf>
    <xf numFmtId="0" fontId="7" fillId="0" borderId="0" xfId="0" applyFont="1" applyBorder="1"/>
    <xf numFmtId="43" fontId="5" fillId="0" borderId="0" xfId="1" applyFont="1" applyBorder="1"/>
    <xf numFmtId="0" fontId="9" fillId="0" borderId="0" xfId="0" applyFont="1" applyBorder="1"/>
    <xf numFmtId="165" fontId="4" fillId="2" borderId="1" xfId="1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horizontal="left"/>
    </xf>
    <xf numFmtId="43" fontId="9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12" fillId="3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2592160</xdr:colOff>
      <xdr:row>0</xdr:row>
      <xdr:rowOff>0</xdr:rowOff>
    </xdr:from>
    <xdr:to>
      <xdr:col>8</xdr:col>
      <xdr:colOff>512536</xdr:colOff>
      <xdr:row>5</xdr:row>
      <xdr:rowOff>92982</xdr:rowOff>
    </xdr:to>
    <xdr:pic>
      <xdr:nvPicPr>
        <xdr:cNvPr id="7" name="Imagen 6" descr="PAPEL CABECILLA TRABAJO-01.jpg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7858124" y="0"/>
          <a:ext cx="2410733" cy="11951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1675947</xdr:colOff>
      <xdr:row>5</xdr:row>
      <xdr:rowOff>128662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B79436-1A3B-4A06-A891-4ADD7012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375"/>
          <a:ext cx="2349500" cy="1033537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2762250</xdr:colOff>
      <xdr:row>72</xdr:row>
      <xdr:rowOff>120198</xdr:rowOff>
    </xdr:from>
    <xdr:to>
      <xdr:col>8</xdr:col>
      <xdr:colOff>1109708</xdr:colOff>
      <xdr:row>76</xdr:row>
      <xdr:rowOff>10796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9806448"/>
          <a:ext cx="2824208" cy="7160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abSelected="1" zoomScale="60" zoomScaleNormal="60" zoomScaleSheetLayoutView="70" workbookViewId="0">
      <selection activeCell="H82" sqref="H82"/>
    </sheetView>
  </sheetViews>
  <sheetFormatPr baseColWidth="10" defaultColWidth="24" defaultRowHeight="15.75" x14ac:dyDescent="0.25"/>
  <cols>
    <col min="1" max="1" width="10.140625" style="1" customWidth="1"/>
    <col min="2" max="2" width="34" style="1" customWidth="1"/>
    <col min="3" max="5" width="6.85546875" style="1" customWidth="1"/>
    <col min="6" max="6" width="17.85546875" style="7" customWidth="1"/>
    <col min="7" max="7" width="50.7109375" style="1" customWidth="1"/>
    <col min="8" max="8" width="16.42578125" style="1" customWidth="1"/>
    <col min="9" max="9" width="17.5703125" style="1" customWidth="1"/>
    <col min="10" max="17" width="14.140625" style="1" customWidth="1"/>
    <col min="18" max="16384" width="24" style="1"/>
  </cols>
  <sheetData>
    <row r="1" spans="1:17" x14ac:dyDescent="0.25">
      <c r="A1" s="33"/>
      <c r="B1" s="33"/>
      <c r="C1" s="33"/>
      <c r="D1" s="33"/>
      <c r="E1" s="33"/>
      <c r="F1" s="34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4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 s="33"/>
      <c r="B3" s="33"/>
      <c r="C3" s="33"/>
      <c r="D3" s="33"/>
      <c r="E3" s="33"/>
      <c r="F3" s="3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x14ac:dyDescent="0.25">
      <c r="A4" s="33"/>
      <c r="B4" s="33"/>
      <c r="C4" s="33"/>
      <c r="D4" s="33"/>
      <c r="E4" s="33"/>
      <c r="F4" s="34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2.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33"/>
      <c r="M5" s="33"/>
      <c r="N5" s="33"/>
      <c r="O5" s="33"/>
      <c r="P5" s="33"/>
      <c r="Q5" s="33"/>
    </row>
    <row r="6" spans="1:17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33"/>
      <c r="M6" s="33"/>
      <c r="N6" s="33"/>
      <c r="O6" s="33"/>
      <c r="P6" s="33"/>
      <c r="Q6" s="33"/>
    </row>
    <row r="7" spans="1:17" ht="22.5" customHeight="1" x14ac:dyDescent="0.25">
      <c r="A7" s="50" t="s">
        <v>94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ht="34.5" customHeight="1" x14ac:dyDescent="0.25">
      <c r="A8" s="51" t="s">
        <v>102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ht="24.75" customHeight="1" x14ac:dyDescent="0.25">
      <c r="A9" s="53" t="s">
        <v>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1:17" ht="24.75" customHeight="1" x14ac:dyDescent="0.25">
      <c r="A10" s="59" t="s">
        <v>1</v>
      </c>
      <c r="B10" s="59"/>
      <c r="C10" s="39" t="s">
        <v>2</v>
      </c>
      <c r="D10" s="37"/>
      <c r="E10" s="60" t="s">
        <v>104</v>
      </c>
      <c r="F10" s="60"/>
      <c r="G10" s="60"/>
      <c r="H10" s="60"/>
      <c r="I10" s="60"/>
      <c r="J10" s="37"/>
      <c r="K10" s="37"/>
      <c r="L10" s="33"/>
      <c r="M10" s="33"/>
      <c r="N10" s="33"/>
      <c r="O10" s="33"/>
      <c r="P10" s="33"/>
      <c r="Q10" s="33"/>
    </row>
    <row r="11" spans="1:17" ht="15" customHeight="1" x14ac:dyDescent="0.25">
      <c r="A11" s="59" t="s">
        <v>3</v>
      </c>
      <c r="B11" s="59"/>
      <c r="C11" s="39" t="s">
        <v>4</v>
      </c>
      <c r="D11" s="37"/>
      <c r="E11" s="60" t="s">
        <v>104</v>
      </c>
      <c r="F11" s="60"/>
      <c r="G11" s="60"/>
      <c r="H11" s="60"/>
      <c r="I11" s="60"/>
      <c r="J11" s="37"/>
      <c r="K11" s="37"/>
      <c r="L11" s="33"/>
      <c r="M11" s="33"/>
      <c r="N11" s="33"/>
      <c r="O11" s="33"/>
      <c r="P11" s="33"/>
      <c r="Q11" s="33"/>
    </row>
    <row r="12" spans="1:17" ht="14.25" customHeight="1" x14ac:dyDescent="0.25">
      <c r="A12" s="59" t="s">
        <v>5</v>
      </c>
      <c r="B12" s="59"/>
      <c r="C12" s="39" t="s">
        <v>6</v>
      </c>
      <c r="D12" s="37"/>
      <c r="E12" s="60" t="s">
        <v>104</v>
      </c>
      <c r="F12" s="60"/>
      <c r="G12" s="60"/>
      <c r="H12" s="60"/>
      <c r="I12" s="60"/>
      <c r="J12" s="37"/>
      <c r="K12" s="37"/>
      <c r="L12" s="33"/>
      <c r="M12" s="33"/>
      <c r="N12" s="33"/>
      <c r="O12" s="33"/>
      <c r="P12" s="33"/>
      <c r="Q12" s="33"/>
    </row>
    <row r="13" spans="1:17" ht="21.75" customHeight="1" x14ac:dyDescent="0.25">
      <c r="A13" s="40"/>
      <c r="B13" s="38"/>
      <c r="C13" s="38"/>
      <c r="D13" s="38"/>
      <c r="E13" s="38"/>
      <c r="F13" s="36"/>
      <c r="G13" s="38"/>
      <c r="H13" s="38"/>
      <c r="I13" s="38"/>
      <c r="J13" s="37"/>
      <c r="K13" s="37"/>
      <c r="L13" s="33"/>
      <c r="M13" s="33"/>
      <c r="N13" s="33"/>
      <c r="O13" s="33"/>
      <c r="P13" s="33"/>
      <c r="Q13" s="33"/>
    </row>
    <row r="14" spans="1:17" ht="59.25" customHeight="1" x14ac:dyDescent="0.25">
      <c r="A14" s="54" t="s">
        <v>7</v>
      </c>
      <c r="B14" s="55" t="s">
        <v>8</v>
      </c>
      <c r="C14" s="55"/>
      <c r="D14" s="55"/>
      <c r="E14" s="55"/>
      <c r="F14" s="55"/>
      <c r="G14" s="55"/>
      <c r="H14" s="55"/>
      <c r="I14" s="55"/>
      <c r="J14" s="56" t="s">
        <v>95</v>
      </c>
      <c r="K14" s="56"/>
      <c r="L14" s="56" t="s">
        <v>96</v>
      </c>
      <c r="M14" s="56"/>
      <c r="N14" s="56" t="s">
        <v>97</v>
      </c>
      <c r="O14" s="56"/>
      <c r="P14" s="56" t="s">
        <v>98</v>
      </c>
      <c r="Q14" s="56"/>
    </row>
    <row r="15" spans="1:17" ht="49.5" customHeight="1" x14ac:dyDescent="0.25">
      <c r="A15" s="54"/>
      <c r="B15" s="56" t="s">
        <v>10</v>
      </c>
      <c r="C15" s="57" t="s">
        <v>11</v>
      </c>
      <c r="D15" s="57"/>
      <c r="E15" s="57"/>
      <c r="F15" s="56" t="s">
        <v>12</v>
      </c>
      <c r="G15" s="56" t="s">
        <v>13</v>
      </c>
      <c r="H15" s="56" t="s">
        <v>14</v>
      </c>
      <c r="I15" s="56" t="s">
        <v>15</v>
      </c>
      <c r="J15" s="56" t="s">
        <v>16</v>
      </c>
      <c r="K15" s="54"/>
      <c r="L15" s="56" t="s">
        <v>91</v>
      </c>
      <c r="M15" s="54"/>
      <c r="N15" s="56" t="s">
        <v>92</v>
      </c>
      <c r="O15" s="54"/>
      <c r="P15" s="56" t="s">
        <v>93</v>
      </c>
      <c r="Q15" s="54"/>
    </row>
    <row r="16" spans="1:17" ht="54" customHeight="1" x14ac:dyDescent="0.25">
      <c r="A16" s="54"/>
      <c r="B16" s="56"/>
      <c r="C16" s="14" t="s">
        <v>17</v>
      </c>
      <c r="D16" s="14" t="s">
        <v>18</v>
      </c>
      <c r="E16" s="14" t="s">
        <v>19</v>
      </c>
      <c r="F16" s="56"/>
      <c r="G16" s="56"/>
      <c r="H16" s="56"/>
      <c r="I16" s="56"/>
      <c r="J16" s="15" t="s">
        <v>103</v>
      </c>
      <c r="K16" s="15" t="s">
        <v>20</v>
      </c>
      <c r="L16" s="15" t="s">
        <v>103</v>
      </c>
      <c r="M16" s="15" t="s">
        <v>20</v>
      </c>
      <c r="N16" s="15" t="s">
        <v>103</v>
      </c>
      <c r="O16" s="15" t="s">
        <v>20</v>
      </c>
      <c r="P16" s="15" t="s">
        <v>103</v>
      </c>
      <c r="Q16" s="15" t="s">
        <v>20</v>
      </c>
    </row>
    <row r="17" spans="1:18" ht="25.5" customHeight="1" x14ac:dyDescent="0.25">
      <c r="A17" s="16"/>
      <c r="B17" s="58"/>
      <c r="C17" s="58"/>
      <c r="D17" s="58"/>
      <c r="E17" s="58"/>
      <c r="F17" s="58"/>
      <c r="G17" s="58"/>
      <c r="H17" s="17">
        <f>H18+H23+H40+H46+H61+H66+H67</f>
        <v>2838762411</v>
      </c>
      <c r="I17" s="15"/>
      <c r="J17" s="15"/>
      <c r="K17" s="15"/>
      <c r="L17" s="15"/>
      <c r="M17" s="15"/>
      <c r="N17" s="15"/>
      <c r="O17" s="15"/>
      <c r="P17" s="15"/>
      <c r="Q17" s="15"/>
    </row>
    <row r="18" spans="1:18" ht="19.5" customHeight="1" x14ac:dyDescent="0.25">
      <c r="A18" s="54" t="s">
        <v>101</v>
      </c>
      <c r="B18" s="58" t="s">
        <v>79</v>
      </c>
      <c r="C18" s="58"/>
      <c r="D18" s="58"/>
      <c r="E18" s="58"/>
      <c r="F18" s="58"/>
      <c r="G18" s="58"/>
      <c r="H18" s="17">
        <f>H19+H20+H21+H22</f>
        <v>726203978</v>
      </c>
      <c r="I18" s="18"/>
      <c r="J18" s="10"/>
      <c r="K18" s="19"/>
      <c r="L18" s="10"/>
      <c r="M18" s="19"/>
      <c r="N18" s="10"/>
      <c r="O18" s="19"/>
      <c r="P18" s="10"/>
      <c r="Q18" s="19"/>
      <c r="R18" s="2"/>
    </row>
    <row r="19" spans="1:18" ht="15.75" customHeight="1" x14ac:dyDescent="0.25">
      <c r="A19" s="54"/>
      <c r="B19" s="62" t="s">
        <v>81</v>
      </c>
      <c r="C19" s="62"/>
      <c r="D19" s="62"/>
      <c r="E19" s="62"/>
      <c r="F19" s="62"/>
      <c r="G19" s="62"/>
      <c r="H19" s="8">
        <v>323543075</v>
      </c>
      <c r="I19" s="9"/>
      <c r="J19" s="10"/>
      <c r="K19" s="8">
        <v>80885768.75</v>
      </c>
      <c r="L19" s="10"/>
      <c r="M19" s="8">
        <v>80885768.75</v>
      </c>
      <c r="N19" s="10"/>
      <c r="O19" s="8">
        <v>80885768.75</v>
      </c>
      <c r="P19" s="10"/>
      <c r="Q19" s="8">
        <v>80885768.75</v>
      </c>
    </row>
    <row r="20" spans="1:18" ht="18" customHeight="1" x14ac:dyDescent="0.25">
      <c r="A20" s="54"/>
      <c r="B20" s="62" t="s">
        <v>80</v>
      </c>
      <c r="C20" s="62"/>
      <c r="D20" s="62"/>
      <c r="E20" s="62"/>
      <c r="F20" s="62"/>
      <c r="G20" s="62"/>
      <c r="H20" s="8">
        <v>356309680</v>
      </c>
      <c r="I20" s="9"/>
      <c r="J20" s="10"/>
      <c r="K20" s="8">
        <v>89077420</v>
      </c>
      <c r="L20" s="10"/>
      <c r="M20" s="8">
        <v>89077420</v>
      </c>
      <c r="N20" s="10"/>
      <c r="O20" s="8">
        <v>89077420</v>
      </c>
      <c r="P20" s="10"/>
      <c r="Q20" s="8">
        <v>89077420</v>
      </c>
    </row>
    <row r="21" spans="1:18" ht="15.75" customHeight="1" x14ac:dyDescent="0.25">
      <c r="A21" s="54"/>
      <c r="B21" s="62" t="s">
        <v>82</v>
      </c>
      <c r="C21" s="62"/>
      <c r="D21" s="62"/>
      <c r="E21" s="62"/>
      <c r="F21" s="62"/>
      <c r="G21" s="62"/>
      <c r="H21" s="8">
        <v>1044765</v>
      </c>
      <c r="I21" s="9"/>
      <c r="J21" s="10"/>
      <c r="K21" s="8">
        <v>261191.25</v>
      </c>
      <c r="L21" s="10"/>
      <c r="M21" s="8">
        <v>261191.25</v>
      </c>
      <c r="N21" s="10"/>
      <c r="O21" s="8">
        <v>261191.25</v>
      </c>
      <c r="P21" s="10"/>
      <c r="Q21" s="8">
        <v>261191.25</v>
      </c>
    </row>
    <row r="22" spans="1:18" ht="16.5" customHeight="1" x14ac:dyDescent="0.25">
      <c r="A22" s="54"/>
      <c r="B22" s="62" t="s">
        <v>83</v>
      </c>
      <c r="C22" s="62"/>
      <c r="D22" s="62"/>
      <c r="E22" s="62"/>
      <c r="F22" s="62"/>
      <c r="G22" s="62"/>
      <c r="H22" s="8">
        <v>45306458</v>
      </c>
      <c r="I22" s="9"/>
      <c r="J22" s="10"/>
      <c r="K22" s="8">
        <v>11326614.5</v>
      </c>
      <c r="L22" s="10"/>
      <c r="M22" s="8">
        <v>11326614.5</v>
      </c>
      <c r="N22" s="10"/>
      <c r="O22" s="8">
        <v>11326614.5</v>
      </c>
      <c r="P22" s="10"/>
      <c r="Q22" s="8">
        <v>11326614.5</v>
      </c>
    </row>
    <row r="23" spans="1:18" ht="19.5" customHeight="1" x14ac:dyDescent="0.25">
      <c r="A23" s="54"/>
      <c r="B23" s="58" t="s">
        <v>9</v>
      </c>
      <c r="C23" s="58"/>
      <c r="D23" s="58"/>
      <c r="E23" s="58"/>
      <c r="F23" s="58"/>
      <c r="G23" s="58"/>
      <c r="H23" s="17">
        <f>H24+H27+H29+H31+H35+H37</f>
        <v>385195385</v>
      </c>
      <c r="I23" s="20"/>
      <c r="J23" s="20"/>
      <c r="K23" s="20"/>
      <c r="L23" s="20"/>
      <c r="M23" s="20"/>
      <c r="N23" s="20"/>
      <c r="O23" s="20"/>
      <c r="P23" s="20"/>
      <c r="Q23" s="20"/>
    </row>
    <row r="24" spans="1:18" ht="20.25" customHeight="1" x14ac:dyDescent="0.25">
      <c r="A24" s="54"/>
      <c r="B24" s="21"/>
      <c r="C24" s="21"/>
      <c r="D24" s="21"/>
      <c r="E24" s="21"/>
      <c r="F24" s="21"/>
      <c r="G24" s="21"/>
      <c r="H24" s="17">
        <f>H25+H26</f>
        <v>343777212</v>
      </c>
      <c r="I24" s="22"/>
      <c r="J24" s="23"/>
      <c r="K24" s="17">
        <v>96841346.25</v>
      </c>
      <c r="L24" s="23"/>
      <c r="M24" s="17">
        <v>96841346.25</v>
      </c>
      <c r="N24" s="23"/>
      <c r="O24" s="17">
        <v>96841346.25</v>
      </c>
      <c r="P24" s="23"/>
      <c r="Q24" s="17">
        <v>96841346.25</v>
      </c>
    </row>
    <row r="25" spans="1:18" ht="39.75" customHeight="1" x14ac:dyDescent="0.25">
      <c r="A25" s="61">
        <v>5874</v>
      </c>
      <c r="B25" s="62" t="s">
        <v>21</v>
      </c>
      <c r="C25" s="63">
        <v>3</v>
      </c>
      <c r="D25" s="63">
        <v>3.3</v>
      </c>
      <c r="E25" s="63" t="s">
        <v>22</v>
      </c>
      <c r="F25" s="62" t="s">
        <v>23</v>
      </c>
      <c r="G25" s="24" t="s">
        <v>24</v>
      </c>
      <c r="H25" s="8">
        <v>166636890</v>
      </c>
      <c r="I25" s="19"/>
      <c r="J25" s="19"/>
      <c r="K25" s="52">
        <v>85944303</v>
      </c>
      <c r="L25" s="19"/>
      <c r="M25" s="52">
        <v>85944303</v>
      </c>
      <c r="N25" s="19"/>
      <c r="O25" s="52">
        <v>85944303</v>
      </c>
      <c r="P25" s="19"/>
      <c r="Q25" s="52">
        <v>85944303</v>
      </c>
    </row>
    <row r="26" spans="1:18" ht="39.75" customHeight="1" x14ac:dyDescent="0.25">
      <c r="A26" s="61"/>
      <c r="B26" s="62"/>
      <c r="C26" s="63"/>
      <c r="D26" s="63"/>
      <c r="E26" s="63"/>
      <c r="F26" s="62"/>
      <c r="G26" s="24" t="s">
        <v>25</v>
      </c>
      <c r="H26" s="8">
        <v>177140322</v>
      </c>
      <c r="I26" s="19">
        <v>63500</v>
      </c>
      <c r="J26" s="19">
        <v>15875</v>
      </c>
      <c r="K26" s="52"/>
      <c r="L26" s="19">
        <v>15875</v>
      </c>
      <c r="M26" s="52"/>
      <c r="N26" s="19">
        <v>15875</v>
      </c>
      <c r="O26" s="52"/>
      <c r="P26" s="19">
        <v>15875</v>
      </c>
      <c r="Q26" s="52"/>
    </row>
    <row r="27" spans="1:18" ht="21" customHeight="1" x14ac:dyDescent="0.25">
      <c r="A27" s="16"/>
      <c r="B27" s="15"/>
      <c r="C27" s="14"/>
      <c r="D27" s="14"/>
      <c r="E27" s="14"/>
      <c r="F27" s="32"/>
      <c r="G27" s="15"/>
      <c r="H27" s="17">
        <f>H28</f>
        <v>10454747</v>
      </c>
      <c r="I27" s="23"/>
      <c r="J27" s="23"/>
      <c r="K27" s="17">
        <f>K28</f>
        <v>2613686.75</v>
      </c>
      <c r="L27" s="23"/>
      <c r="M27" s="17">
        <f>M28</f>
        <v>2613686.75</v>
      </c>
      <c r="N27" s="23"/>
      <c r="O27" s="17">
        <f>O28</f>
        <v>2613686.75</v>
      </c>
      <c r="P27" s="23"/>
      <c r="Q27" s="17">
        <f>Q28</f>
        <v>2613686.75</v>
      </c>
    </row>
    <row r="28" spans="1:18" ht="52.5" customHeight="1" x14ac:dyDescent="0.25">
      <c r="A28" s="25" t="s">
        <v>26</v>
      </c>
      <c r="B28" s="24" t="s">
        <v>27</v>
      </c>
      <c r="C28" s="11">
        <v>3</v>
      </c>
      <c r="D28" s="11">
        <v>3.3</v>
      </c>
      <c r="E28" s="11" t="s">
        <v>22</v>
      </c>
      <c r="F28" s="26" t="s">
        <v>28</v>
      </c>
      <c r="G28" s="24" t="s">
        <v>29</v>
      </c>
      <c r="H28" s="8">
        <v>10454747</v>
      </c>
      <c r="I28" s="27">
        <v>35</v>
      </c>
      <c r="J28" s="27">
        <v>8</v>
      </c>
      <c r="K28" s="8">
        <v>2613686.75</v>
      </c>
      <c r="L28" s="27">
        <v>8</v>
      </c>
      <c r="M28" s="8">
        <v>2613686.75</v>
      </c>
      <c r="N28" s="27">
        <v>10</v>
      </c>
      <c r="O28" s="8">
        <v>2613686.75</v>
      </c>
      <c r="P28" s="27">
        <v>9</v>
      </c>
      <c r="Q28" s="8">
        <v>2613686.75</v>
      </c>
    </row>
    <row r="29" spans="1:18" ht="21" customHeight="1" x14ac:dyDescent="0.25">
      <c r="A29" s="16"/>
      <c r="B29" s="15"/>
      <c r="C29" s="14"/>
      <c r="D29" s="14"/>
      <c r="E29" s="14"/>
      <c r="F29" s="32"/>
      <c r="G29" s="15"/>
      <c r="H29" s="28">
        <f>H30</f>
        <v>9804005</v>
      </c>
      <c r="I29" s="23"/>
      <c r="J29" s="23"/>
      <c r="K29" s="28"/>
      <c r="L29" s="23"/>
      <c r="M29" s="28"/>
      <c r="N29" s="23"/>
      <c r="O29" s="28"/>
      <c r="P29" s="23"/>
      <c r="Q29" s="28"/>
    </row>
    <row r="30" spans="1:18" ht="54.75" customHeight="1" x14ac:dyDescent="0.25">
      <c r="A30" s="25" t="s">
        <v>30</v>
      </c>
      <c r="B30" s="24" t="s">
        <v>31</v>
      </c>
      <c r="C30" s="11">
        <v>3</v>
      </c>
      <c r="D30" s="11">
        <v>3.3</v>
      </c>
      <c r="E30" s="11" t="s">
        <v>22</v>
      </c>
      <c r="F30" s="26" t="s">
        <v>32</v>
      </c>
      <c r="G30" s="24" t="s">
        <v>33</v>
      </c>
      <c r="H30" s="8">
        <v>9804005</v>
      </c>
      <c r="I30" s="27">
        <v>5</v>
      </c>
      <c r="J30" s="27">
        <v>1</v>
      </c>
      <c r="K30" s="8">
        <v>2451001.25</v>
      </c>
      <c r="L30" s="27">
        <v>1</v>
      </c>
      <c r="M30" s="8">
        <v>2451001.25</v>
      </c>
      <c r="N30" s="27">
        <v>2</v>
      </c>
      <c r="O30" s="8">
        <v>2451001.25</v>
      </c>
      <c r="P30" s="27">
        <v>1</v>
      </c>
      <c r="Q30" s="8">
        <v>2451001.25</v>
      </c>
    </row>
    <row r="31" spans="1:18" ht="22.5" customHeight="1" x14ac:dyDescent="0.25">
      <c r="A31" s="16"/>
      <c r="B31" s="15"/>
      <c r="C31" s="14"/>
      <c r="D31" s="14"/>
      <c r="E31" s="14"/>
      <c r="F31" s="32"/>
      <c r="G31" s="15"/>
      <c r="H31" s="17">
        <f>H32+H33+H34</f>
        <v>14766760</v>
      </c>
      <c r="I31" s="23">
        <f>I33+I34</f>
        <v>5000</v>
      </c>
      <c r="J31" s="23">
        <f t="shared" ref="J31:Q31" si="0">J32+J33+J34</f>
        <v>1250</v>
      </c>
      <c r="K31" s="17">
        <f t="shared" si="0"/>
        <v>3691690</v>
      </c>
      <c r="L31" s="23">
        <f t="shared" si="0"/>
        <v>1300</v>
      </c>
      <c r="M31" s="17">
        <f t="shared" si="0"/>
        <v>3691690</v>
      </c>
      <c r="N31" s="23">
        <f t="shared" si="0"/>
        <v>1200</v>
      </c>
      <c r="O31" s="17">
        <f t="shared" si="0"/>
        <v>3691690</v>
      </c>
      <c r="P31" s="23">
        <f t="shared" si="0"/>
        <v>1250</v>
      </c>
      <c r="Q31" s="17">
        <f t="shared" si="0"/>
        <v>3691690</v>
      </c>
    </row>
    <row r="32" spans="1:18" ht="48.75" customHeight="1" x14ac:dyDescent="0.25">
      <c r="A32" s="61">
        <v>6810</v>
      </c>
      <c r="B32" s="62" t="s">
        <v>34</v>
      </c>
      <c r="C32" s="63">
        <v>3</v>
      </c>
      <c r="D32" s="63">
        <v>3.3</v>
      </c>
      <c r="E32" s="63" t="s">
        <v>22</v>
      </c>
      <c r="F32" s="62" t="s">
        <v>35</v>
      </c>
      <c r="G32" s="24" t="s">
        <v>36</v>
      </c>
      <c r="H32" s="8">
        <v>1500000</v>
      </c>
      <c r="I32" s="29"/>
      <c r="J32" s="19"/>
      <c r="K32" s="8">
        <v>375000</v>
      </c>
      <c r="L32" s="19"/>
      <c r="M32" s="8">
        <v>375000</v>
      </c>
      <c r="N32" s="19"/>
      <c r="O32" s="8">
        <v>375000</v>
      </c>
      <c r="P32" s="19"/>
      <c r="Q32" s="8">
        <v>375000</v>
      </c>
    </row>
    <row r="33" spans="1:17" ht="48.75" customHeight="1" x14ac:dyDescent="0.25">
      <c r="A33" s="61"/>
      <c r="B33" s="62"/>
      <c r="C33" s="63"/>
      <c r="D33" s="63"/>
      <c r="E33" s="63"/>
      <c r="F33" s="62"/>
      <c r="G33" s="24" t="s">
        <v>37</v>
      </c>
      <c r="H33" s="8">
        <v>3170000</v>
      </c>
      <c r="I33" s="27">
        <v>4800</v>
      </c>
      <c r="J33" s="27">
        <v>1200</v>
      </c>
      <c r="K33" s="8">
        <v>792500</v>
      </c>
      <c r="L33" s="27">
        <v>1200</v>
      </c>
      <c r="M33" s="8">
        <v>792500</v>
      </c>
      <c r="N33" s="27">
        <v>1200</v>
      </c>
      <c r="O33" s="8">
        <v>792500</v>
      </c>
      <c r="P33" s="27">
        <v>1200</v>
      </c>
      <c r="Q33" s="8">
        <v>792500</v>
      </c>
    </row>
    <row r="34" spans="1:17" ht="48.75" customHeight="1" x14ac:dyDescent="0.25">
      <c r="A34" s="61"/>
      <c r="B34" s="62"/>
      <c r="C34" s="63"/>
      <c r="D34" s="63"/>
      <c r="E34" s="63"/>
      <c r="F34" s="62"/>
      <c r="G34" s="24" t="s">
        <v>38</v>
      </c>
      <c r="H34" s="8">
        <v>10096760</v>
      </c>
      <c r="I34" s="27">
        <v>200</v>
      </c>
      <c r="J34" s="27">
        <v>50</v>
      </c>
      <c r="K34" s="8">
        <v>2524190</v>
      </c>
      <c r="L34" s="27">
        <v>100</v>
      </c>
      <c r="M34" s="8">
        <v>2524190</v>
      </c>
      <c r="N34" s="27"/>
      <c r="O34" s="8">
        <v>2524190</v>
      </c>
      <c r="P34" s="27">
        <v>50</v>
      </c>
      <c r="Q34" s="8">
        <v>2524190</v>
      </c>
    </row>
    <row r="35" spans="1:17" ht="22.5" customHeight="1" x14ac:dyDescent="0.25">
      <c r="A35" s="16"/>
      <c r="B35" s="15"/>
      <c r="C35" s="14"/>
      <c r="D35" s="14"/>
      <c r="E35" s="14"/>
      <c r="F35" s="32"/>
      <c r="G35" s="15"/>
      <c r="H35" s="17">
        <f>H36</f>
        <v>2102000</v>
      </c>
      <c r="I35" s="23"/>
      <c r="J35" s="23"/>
      <c r="K35" s="28"/>
      <c r="L35" s="23"/>
      <c r="M35" s="28"/>
      <c r="N35" s="23"/>
      <c r="O35" s="28"/>
      <c r="P35" s="23"/>
      <c r="Q35" s="28"/>
    </row>
    <row r="36" spans="1:17" ht="78.75" customHeight="1" x14ac:dyDescent="0.25">
      <c r="A36" s="25" t="s">
        <v>39</v>
      </c>
      <c r="B36" s="24" t="s">
        <v>40</v>
      </c>
      <c r="C36" s="12">
        <v>3</v>
      </c>
      <c r="D36" s="12">
        <v>3.3</v>
      </c>
      <c r="E36" s="12" t="s">
        <v>22</v>
      </c>
      <c r="F36" s="26" t="s">
        <v>41</v>
      </c>
      <c r="G36" s="24" t="s">
        <v>42</v>
      </c>
      <c r="H36" s="8">
        <v>2102000</v>
      </c>
      <c r="I36" s="27">
        <v>2800</v>
      </c>
      <c r="J36" s="27">
        <v>600</v>
      </c>
      <c r="K36" s="8">
        <v>525500</v>
      </c>
      <c r="L36" s="27">
        <v>800</v>
      </c>
      <c r="M36" s="8">
        <v>525500</v>
      </c>
      <c r="N36" s="27">
        <v>700</v>
      </c>
      <c r="O36" s="8">
        <v>525500</v>
      </c>
      <c r="P36" s="27">
        <v>700</v>
      </c>
      <c r="Q36" s="8">
        <v>525500</v>
      </c>
    </row>
    <row r="37" spans="1:17" ht="28.5" customHeight="1" x14ac:dyDescent="0.25">
      <c r="A37" s="16"/>
      <c r="B37" s="15"/>
      <c r="C37" s="14"/>
      <c r="D37" s="14"/>
      <c r="E37" s="14"/>
      <c r="F37" s="32"/>
      <c r="G37" s="15"/>
      <c r="H37" s="17">
        <f>H38+H39</f>
        <v>4290661</v>
      </c>
      <c r="I37" s="23"/>
      <c r="J37" s="23"/>
      <c r="K37" s="17">
        <f>K38+K39</f>
        <v>1072665.25</v>
      </c>
      <c r="L37" s="23"/>
      <c r="M37" s="17">
        <f>M38+M39</f>
        <v>1072665.25</v>
      </c>
      <c r="N37" s="23"/>
      <c r="O37" s="17">
        <f>O38+O39</f>
        <v>1072665.25</v>
      </c>
      <c r="P37" s="23"/>
      <c r="Q37" s="17">
        <f>Q38+Q39</f>
        <v>1072665.25</v>
      </c>
    </row>
    <row r="38" spans="1:17" ht="40.5" customHeight="1" x14ac:dyDescent="0.25">
      <c r="A38" s="61" t="s">
        <v>43</v>
      </c>
      <c r="B38" s="62" t="s">
        <v>44</v>
      </c>
      <c r="C38" s="63">
        <v>3</v>
      </c>
      <c r="D38" s="63">
        <v>3.3</v>
      </c>
      <c r="E38" s="63" t="s">
        <v>22</v>
      </c>
      <c r="F38" s="62" t="s">
        <v>45</v>
      </c>
      <c r="G38" s="24" t="s">
        <v>46</v>
      </c>
      <c r="H38" s="8">
        <v>585825</v>
      </c>
      <c r="I38" s="64">
        <v>6500</v>
      </c>
      <c r="J38" s="64">
        <v>1300</v>
      </c>
      <c r="K38" s="8">
        <v>146456.25</v>
      </c>
      <c r="L38" s="64">
        <v>1500</v>
      </c>
      <c r="M38" s="8">
        <v>146456.25</v>
      </c>
      <c r="N38" s="64">
        <v>1600</v>
      </c>
      <c r="O38" s="8">
        <v>146456.25</v>
      </c>
      <c r="P38" s="64">
        <v>2100</v>
      </c>
      <c r="Q38" s="8">
        <v>146456.25</v>
      </c>
    </row>
    <row r="39" spans="1:17" ht="40.5" customHeight="1" x14ac:dyDescent="0.25">
      <c r="A39" s="61"/>
      <c r="B39" s="62"/>
      <c r="C39" s="63"/>
      <c r="D39" s="63"/>
      <c r="E39" s="63"/>
      <c r="F39" s="62"/>
      <c r="G39" s="24" t="s">
        <v>47</v>
      </c>
      <c r="H39" s="8">
        <v>3704836</v>
      </c>
      <c r="I39" s="64"/>
      <c r="J39" s="64"/>
      <c r="K39" s="8">
        <v>926209</v>
      </c>
      <c r="L39" s="64"/>
      <c r="M39" s="8">
        <v>926209</v>
      </c>
      <c r="N39" s="64"/>
      <c r="O39" s="8">
        <v>926209</v>
      </c>
      <c r="P39" s="64"/>
      <c r="Q39" s="8">
        <v>926209</v>
      </c>
    </row>
    <row r="40" spans="1:17" ht="23.25" customHeight="1" x14ac:dyDescent="0.25">
      <c r="A40" s="20"/>
      <c r="B40" s="58" t="s">
        <v>48</v>
      </c>
      <c r="C40" s="58"/>
      <c r="D40" s="58"/>
      <c r="E40" s="58"/>
      <c r="F40" s="58"/>
      <c r="G40" s="58"/>
      <c r="H40" s="17">
        <f>H41+H44</f>
        <v>14862645</v>
      </c>
      <c r="I40" s="23"/>
      <c r="J40" s="23"/>
      <c r="K40" s="17">
        <f>K42+K43+K45</f>
        <v>3715661.25</v>
      </c>
      <c r="L40" s="23"/>
      <c r="M40" s="17">
        <f>M42+M43+M45</f>
        <v>3715661.25</v>
      </c>
      <c r="N40" s="23">
        <f>N43</f>
        <v>600</v>
      </c>
      <c r="O40" s="17">
        <f>O42+O43+O45</f>
        <v>3715661.25</v>
      </c>
      <c r="P40" s="23">
        <f>P42+P45</f>
        <v>306</v>
      </c>
      <c r="Q40" s="17">
        <f>Q42+Q43+Q45</f>
        <v>3715661.25</v>
      </c>
    </row>
    <row r="41" spans="1:17" ht="23.25" customHeight="1" x14ac:dyDescent="0.25">
      <c r="A41" s="21"/>
      <c r="B41" s="21"/>
      <c r="C41" s="21"/>
      <c r="D41" s="21"/>
      <c r="E41" s="21"/>
      <c r="F41" s="21"/>
      <c r="G41" s="21"/>
      <c r="H41" s="17">
        <f>H42+H43</f>
        <v>13629645</v>
      </c>
      <c r="I41" s="23">
        <f>I43</f>
        <v>600</v>
      </c>
      <c r="J41" s="23"/>
      <c r="K41" s="17">
        <f>K42+K43</f>
        <v>3407411.25</v>
      </c>
      <c r="L41" s="23"/>
      <c r="M41" s="17">
        <f>M42+M43</f>
        <v>3407411.25</v>
      </c>
      <c r="N41" s="23">
        <f>N43</f>
        <v>600</v>
      </c>
      <c r="O41" s="17">
        <f>O42+O43</f>
        <v>3407411.25</v>
      </c>
      <c r="P41" s="23"/>
      <c r="Q41" s="17">
        <f>Q42+Q43</f>
        <v>3407411.25</v>
      </c>
    </row>
    <row r="42" spans="1:17" ht="44.25" customHeight="1" x14ac:dyDescent="0.25">
      <c r="A42" s="65">
        <v>6814</v>
      </c>
      <c r="B42" s="62" t="s">
        <v>49</v>
      </c>
      <c r="C42" s="63">
        <v>2</v>
      </c>
      <c r="D42" s="63">
        <v>2.2999999999999998</v>
      </c>
      <c r="E42" s="63" t="s">
        <v>50</v>
      </c>
      <c r="F42" s="62" t="s">
        <v>51</v>
      </c>
      <c r="G42" s="24" t="s">
        <v>52</v>
      </c>
      <c r="H42" s="8">
        <v>13014645</v>
      </c>
      <c r="I42" s="27"/>
      <c r="J42" s="29"/>
      <c r="K42" s="8">
        <v>3253661.25</v>
      </c>
      <c r="L42" s="27"/>
      <c r="M42" s="8">
        <v>3253661.25</v>
      </c>
      <c r="N42" s="29"/>
      <c r="O42" s="8">
        <v>3253661.25</v>
      </c>
      <c r="P42" s="64"/>
      <c r="Q42" s="8">
        <v>3253661.25</v>
      </c>
    </row>
    <row r="43" spans="1:17" ht="44.25" customHeight="1" x14ac:dyDescent="0.25">
      <c r="A43" s="65"/>
      <c r="B43" s="62"/>
      <c r="C43" s="63"/>
      <c r="D43" s="63"/>
      <c r="E43" s="63"/>
      <c r="F43" s="62"/>
      <c r="G43" s="24" t="s">
        <v>53</v>
      </c>
      <c r="H43" s="8">
        <v>615000</v>
      </c>
      <c r="I43" s="27">
        <v>600</v>
      </c>
      <c r="J43" s="29"/>
      <c r="K43" s="8">
        <v>153750</v>
      </c>
      <c r="L43" s="27"/>
      <c r="M43" s="8">
        <v>153750</v>
      </c>
      <c r="N43" s="27">
        <v>600</v>
      </c>
      <c r="O43" s="8">
        <v>153750</v>
      </c>
      <c r="P43" s="64"/>
      <c r="Q43" s="8">
        <v>153750</v>
      </c>
    </row>
    <row r="44" spans="1:17" ht="22.5" customHeight="1" x14ac:dyDescent="0.25">
      <c r="A44" s="16"/>
      <c r="B44" s="15"/>
      <c r="C44" s="14"/>
      <c r="D44" s="14"/>
      <c r="E44" s="14"/>
      <c r="F44" s="32"/>
      <c r="G44" s="15"/>
      <c r="H44" s="17">
        <f>H45</f>
        <v>1233000</v>
      </c>
      <c r="I44" s="23"/>
      <c r="J44" s="23"/>
      <c r="K44" s="17">
        <f>K45</f>
        <v>308250</v>
      </c>
      <c r="L44" s="23"/>
      <c r="M44" s="17">
        <f>M45</f>
        <v>308250</v>
      </c>
      <c r="N44" s="23"/>
      <c r="O44" s="17">
        <f>O45</f>
        <v>308250</v>
      </c>
      <c r="P44" s="23"/>
      <c r="Q44" s="17">
        <f>Q45</f>
        <v>308250</v>
      </c>
    </row>
    <row r="45" spans="1:17" ht="57" customHeight="1" x14ac:dyDescent="0.25">
      <c r="A45" s="30">
        <v>6813</v>
      </c>
      <c r="B45" s="24" t="s">
        <v>54</v>
      </c>
      <c r="C45" s="11">
        <v>2</v>
      </c>
      <c r="D45" s="11">
        <v>2.2999999999999998</v>
      </c>
      <c r="E45" s="11" t="s">
        <v>50</v>
      </c>
      <c r="F45" s="26" t="s">
        <v>45</v>
      </c>
      <c r="G45" s="24" t="s">
        <v>55</v>
      </c>
      <c r="H45" s="8">
        <v>1233000</v>
      </c>
      <c r="I45" s="27">
        <v>1225</v>
      </c>
      <c r="J45" s="27">
        <v>206</v>
      </c>
      <c r="K45" s="8">
        <v>308250</v>
      </c>
      <c r="L45" s="27">
        <v>306</v>
      </c>
      <c r="M45" s="8">
        <v>308250</v>
      </c>
      <c r="N45" s="27">
        <v>406</v>
      </c>
      <c r="O45" s="8">
        <v>308250</v>
      </c>
      <c r="P45" s="27">
        <v>306</v>
      </c>
      <c r="Q45" s="8">
        <v>308250</v>
      </c>
    </row>
    <row r="46" spans="1:17" ht="21" customHeight="1" x14ac:dyDescent="0.25">
      <c r="A46" s="31"/>
      <c r="B46" s="58" t="s">
        <v>56</v>
      </c>
      <c r="C46" s="58"/>
      <c r="D46" s="58"/>
      <c r="E46" s="58"/>
      <c r="F46" s="58"/>
      <c r="G46" s="58"/>
      <c r="H46" s="17">
        <f>H47+H51+H53+H59</f>
        <v>485484525</v>
      </c>
      <c r="I46" s="23">
        <f>SUM(I48:I52)</f>
        <v>4692</v>
      </c>
      <c r="J46" s="23">
        <f t="shared" ref="J46:Q46" si="1">J48+J50</f>
        <v>800</v>
      </c>
      <c r="K46" s="17">
        <f t="shared" si="1"/>
        <v>74288045.5</v>
      </c>
      <c r="L46" s="23">
        <f t="shared" si="1"/>
        <v>1153</v>
      </c>
      <c r="M46" s="17">
        <f t="shared" si="1"/>
        <v>74288045.5</v>
      </c>
      <c r="N46" s="23">
        <f t="shared" si="1"/>
        <v>1326</v>
      </c>
      <c r="O46" s="17">
        <f t="shared" si="1"/>
        <v>74288045.5</v>
      </c>
      <c r="P46" s="23">
        <f t="shared" si="1"/>
        <v>1153</v>
      </c>
      <c r="Q46" s="17">
        <f t="shared" si="1"/>
        <v>74288045.5</v>
      </c>
    </row>
    <row r="47" spans="1:17" ht="21" customHeight="1" x14ac:dyDescent="0.25">
      <c r="A47" s="16"/>
      <c r="B47" s="15"/>
      <c r="C47" s="14"/>
      <c r="D47" s="14"/>
      <c r="E47" s="14"/>
      <c r="F47" s="32"/>
      <c r="G47" s="15"/>
      <c r="H47" s="17">
        <f>H48+H49+H50</f>
        <v>322739327</v>
      </c>
      <c r="I47" s="23">
        <f>I48+I50</f>
        <v>4432</v>
      </c>
      <c r="J47" s="23">
        <f>J48</f>
        <v>800</v>
      </c>
      <c r="K47" s="17">
        <f>K48+K49+K50</f>
        <v>80684831.75</v>
      </c>
      <c r="L47" s="23">
        <f>L48+L50</f>
        <v>1153</v>
      </c>
      <c r="M47" s="17">
        <f>M48+M49+M50</f>
        <v>80684831.75</v>
      </c>
      <c r="N47" s="23">
        <f>N48</f>
        <v>1326</v>
      </c>
      <c r="O47" s="17">
        <f>O48+O49+O50</f>
        <v>80684831.75</v>
      </c>
      <c r="P47" s="23">
        <f>P48+P50</f>
        <v>1153</v>
      </c>
      <c r="Q47" s="17">
        <f>Q48+Q49+Q50</f>
        <v>80684831.75</v>
      </c>
    </row>
    <row r="48" spans="1:17" s="3" customFormat="1" ht="54.75" customHeight="1" x14ac:dyDescent="0.25">
      <c r="A48" s="65" t="s">
        <v>57</v>
      </c>
      <c r="B48" s="62" t="s">
        <v>58</v>
      </c>
      <c r="C48" s="66">
        <v>3</v>
      </c>
      <c r="D48" s="66">
        <v>3.4</v>
      </c>
      <c r="E48" s="66" t="s">
        <v>59</v>
      </c>
      <c r="F48" s="62" t="s">
        <v>60</v>
      </c>
      <c r="G48" s="24" t="s">
        <v>61</v>
      </c>
      <c r="H48" s="8">
        <v>272716041</v>
      </c>
      <c r="I48" s="64">
        <v>4252</v>
      </c>
      <c r="J48" s="64">
        <v>800</v>
      </c>
      <c r="K48" s="8">
        <v>68179010.25</v>
      </c>
      <c r="L48" s="64">
        <v>1063</v>
      </c>
      <c r="M48" s="8">
        <v>68179010.25</v>
      </c>
      <c r="N48" s="64">
        <v>1326</v>
      </c>
      <c r="O48" s="8">
        <v>68179010.25</v>
      </c>
      <c r="P48" s="64">
        <v>1063</v>
      </c>
      <c r="Q48" s="8">
        <v>68179010.25</v>
      </c>
    </row>
    <row r="49" spans="1:17" s="3" customFormat="1" ht="54.75" customHeight="1" x14ac:dyDescent="0.25">
      <c r="A49" s="65"/>
      <c r="B49" s="62"/>
      <c r="C49" s="66"/>
      <c r="D49" s="66"/>
      <c r="E49" s="66"/>
      <c r="F49" s="62"/>
      <c r="G49" s="24" t="s">
        <v>62</v>
      </c>
      <c r="H49" s="8">
        <v>25587145</v>
      </c>
      <c r="I49" s="64"/>
      <c r="J49" s="64"/>
      <c r="K49" s="8">
        <v>6396786.25</v>
      </c>
      <c r="L49" s="64"/>
      <c r="M49" s="8">
        <v>6396786.25</v>
      </c>
      <c r="N49" s="64"/>
      <c r="O49" s="8">
        <v>6396786.25</v>
      </c>
      <c r="P49" s="64"/>
      <c r="Q49" s="8">
        <v>6396786.25</v>
      </c>
    </row>
    <row r="50" spans="1:17" s="3" customFormat="1" ht="54.75" customHeight="1" x14ac:dyDescent="0.25">
      <c r="A50" s="65"/>
      <c r="B50" s="62"/>
      <c r="C50" s="66"/>
      <c r="D50" s="66"/>
      <c r="E50" s="66"/>
      <c r="F50" s="62"/>
      <c r="G50" s="24" t="s">
        <v>63</v>
      </c>
      <c r="H50" s="8">
        <v>24436141</v>
      </c>
      <c r="I50" s="27">
        <v>180</v>
      </c>
      <c r="J50" s="27"/>
      <c r="K50" s="8">
        <v>6109035.25</v>
      </c>
      <c r="L50" s="27">
        <v>90</v>
      </c>
      <c r="M50" s="8">
        <v>6109035.25</v>
      </c>
      <c r="N50" s="27"/>
      <c r="O50" s="8">
        <v>6109035.25</v>
      </c>
      <c r="P50" s="27">
        <v>90</v>
      </c>
      <c r="Q50" s="8">
        <v>6109035.25</v>
      </c>
    </row>
    <row r="51" spans="1:17" s="3" customFormat="1" ht="22.5" customHeight="1" x14ac:dyDescent="0.25">
      <c r="A51" s="32"/>
      <c r="B51" s="32"/>
      <c r="C51" s="32"/>
      <c r="D51" s="32"/>
      <c r="E51" s="32"/>
      <c r="F51" s="32"/>
      <c r="G51" s="32"/>
      <c r="H51" s="17">
        <f>H52</f>
        <v>29689460</v>
      </c>
      <c r="I51" s="23"/>
      <c r="J51" s="23"/>
      <c r="K51" s="17">
        <f>K52</f>
        <v>7422365</v>
      </c>
      <c r="L51" s="23"/>
      <c r="M51" s="17">
        <f>M52</f>
        <v>7422365</v>
      </c>
      <c r="N51" s="23"/>
      <c r="O51" s="17">
        <f>O52</f>
        <v>7422365</v>
      </c>
      <c r="P51" s="23"/>
      <c r="Q51" s="17">
        <f>Q52</f>
        <v>7422365</v>
      </c>
    </row>
    <row r="52" spans="1:17" ht="54" customHeight="1" x14ac:dyDescent="0.25">
      <c r="A52" s="30" t="s">
        <v>64</v>
      </c>
      <c r="B52" s="26" t="s">
        <v>65</v>
      </c>
      <c r="C52" s="13">
        <v>3</v>
      </c>
      <c r="D52" s="13">
        <v>3.4</v>
      </c>
      <c r="E52" s="13" t="s">
        <v>59</v>
      </c>
      <c r="F52" s="26"/>
      <c r="G52" s="24" t="s">
        <v>66</v>
      </c>
      <c r="H52" s="8">
        <v>29689460</v>
      </c>
      <c r="I52" s="27">
        <v>260</v>
      </c>
      <c r="J52" s="27">
        <v>20</v>
      </c>
      <c r="K52" s="8">
        <v>7422365</v>
      </c>
      <c r="L52" s="27">
        <v>65</v>
      </c>
      <c r="M52" s="8">
        <v>7422365</v>
      </c>
      <c r="N52" s="27">
        <v>85</v>
      </c>
      <c r="O52" s="8">
        <v>7422365</v>
      </c>
      <c r="P52" s="27">
        <v>90</v>
      </c>
      <c r="Q52" s="8">
        <v>7422365</v>
      </c>
    </row>
    <row r="53" spans="1:17" ht="21" customHeight="1" x14ac:dyDescent="0.25">
      <c r="A53" s="32"/>
      <c r="B53" s="32"/>
      <c r="C53" s="32"/>
      <c r="D53" s="32"/>
      <c r="E53" s="32"/>
      <c r="F53" s="32"/>
      <c r="G53" s="32"/>
      <c r="H53" s="17">
        <f>H54+H55+H56+H57+H58</f>
        <v>110671448</v>
      </c>
      <c r="I53" s="23"/>
      <c r="J53" s="23"/>
      <c r="K53" s="17">
        <f>K54+K55+K56+K57+K58</f>
        <v>27667862</v>
      </c>
      <c r="L53" s="23"/>
      <c r="M53" s="17">
        <f>M54+M55+M56+M57+M58</f>
        <v>27667862</v>
      </c>
      <c r="N53" s="23"/>
      <c r="O53" s="17">
        <f>O54+O55+O56+O57+O58</f>
        <v>27667862</v>
      </c>
      <c r="P53" s="23"/>
      <c r="Q53" s="17">
        <f>Q54+Q55+Q56+Q57+Q58</f>
        <v>27667862</v>
      </c>
    </row>
    <row r="54" spans="1:17" ht="45.75" customHeight="1" x14ac:dyDescent="0.25">
      <c r="A54" s="65" t="s">
        <v>67</v>
      </c>
      <c r="B54" s="62" t="s">
        <v>68</v>
      </c>
      <c r="C54" s="63">
        <v>3</v>
      </c>
      <c r="D54" s="63">
        <v>3.4</v>
      </c>
      <c r="E54" s="63" t="s">
        <v>59</v>
      </c>
      <c r="F54" s="62" t="s">
        <v>69</v>
      </c>
      <c r="G54" s="24" t="s">
        <v>70</v>
      </c>
      <c r="H54" s="44">
        <v>74460648</v>
      </c>
      <c r="I54" s="64">
        <v>100514</v>
      </c>
      <c r="J54" s="64">
        <v>20128</v>
      </c>
      <c r="K54" s="8">
        <v>18615162</v>
      </c>
      <c r="L54" s="64">
        <v>22129</v>
      </c>
      <c r="M54" s="8">
        <v>18615162</v>
      </c>
      <c r="N54" s="64">
        <v>25128</v>
      </c>
      <c r="O54" s="8">
        <v>18615162</v>
      </c>
      <c r="P54" s="64">
        <v>33129</v>
      </c>
      <c r="Q54" s="8">
        <v>18615162</v>
      </c>
    </row>
    <row r="55" spans="1:17" ht="45.75" customHeight="1" x14ac:dyDescent="0.25">
      <c r="A55" s="65"/>
      <c r="B55" s="62"/>
      <c r="C55" s="63"/>
      <c r="D55" s="63"/>
      <c r="E55" s="63"/>
      <c r="F55" s="62"/>
      <c r="G55" s="24" t="s">
        <v>71</v>
      </c>
      <c r="H55" s="8">
        <v>1050000</v>
      </c>
      <c r="I55" s="64"/>
      <c r="J55" s="64"/>
      <c r="K55" s="8">
        <v>262500</v>
      </c>
      <c r="L55" s="64"/>
      <c r="M55" s="8">
        <v>262500</v>
      </c>
      <c r="N55" s="64"/>
      <c r="O55" s="8">
        <v>262500</v>
      </c>
      <c r="P55" s="64"/>
      <c r="Q55" s="8">
        <v>262500</v>
      </c>
    </row>
    <row r="56" spans="1:17" ht="45.75" customHeight="1" x14ac:dyDescent="0.25">
      <c r="A56" s="65"/>
      <c r="B56" s="62"/>
      <c r="C56" s="63"/>
      <c r="D56" s="63"/>
      <c r="E56" s="63"/>
      <c r="F56" s="62"/>
      <c r="G56" s="26" t="s">
        <v>72</v>
      </c>
      <c r="H56" s="8">
        <v>28950000</v>
      </c>
      <c r="I56" s="64"/>
      <c r="J56" s="64"/>
      <c r="K56" s="8">
        <v>7237500</v>
      </c>
      <c r="L56" s="64"/>
      <c r="M56" s="8">
        <v>7237500</v>
      </c>
      <c r="N56" s="64"/>
      <c r="O56" s="8">
        <v>7237500</v>
      </c>
      <c r="P56" s="64"/>
      <c r="Q56" s="8">
        <v>7237500</v>
      </c>
    </row>
    <row r="57" spans="1:17" ht="45.75" customHeight="1" x14ac:dyDescent="0.25">
      <c r="A57" s="65"/>
      <c r="B57" s="62"/>
      <c r="C57" s="63"/>
      <c r="D57" s="63"/>
      <c r="E57" s="63"/>
      <c r="F57" s="62"/>
      <c r="G57" s="26" t="s">
        <v>73</v>
      </c>
      <c r="H57" s="8">
        <v>4370000</v>
      </c>
      <c r="I57" s="64"/>
      <c r="J57" s="64"/>
      <c r="K57" s="8">
        <v>1092500</v>
      </c>
      <c r="L57" s="64"/>
      <c r="M57" s="8">
        <v>1092500</v>
      </c>
      <c r="N57" s="64"/>
      <c r="O57" s="8">
        <v>1092500</v>
      </c>
      <c r="P57" s="64"/>
      <c r="Q57" s="8">
        <v>1092500</v>
      </c>
    </row>
    <row r="58" spans="1:17" ht="45.75" customHeight="1" x14ac:dyDescent="0.25">
      <c r="A58" s="65"/>
      <c r="B58" s="62"/>
      <c r="C58" s="63"/>
      <c r="D58" s="63"/>
      <c r="E58" s="63"/>
      <c r="F58" s="62"/>
      <c r="G58" s="26" t="s">
        <v>74</v>
      </c>
      <c r="H58" s="8">
        <v>1840800</v>
      </c>
      <c r="I58" s="64"/>
      <c r="J58" s="64"/>
      <c r="K58" s="8">
        <v>460200</v>
      </c>
      <c r="L58" s="64"/>
      <c r="M58" s="8">
        <v>460200</v>
      </c>
      <c r="N58" s="64"/>
      <c r="O58" s="8">
        <v>460200</v>
      </c>
      <c r="P58" s="64"/>
      <c r="Q58" s="8">
        <v>460200</v>
      </c>
    </row>
    <row r="59" spans="1:17" ht="22.5" customHeight="1" x14ac:dyDescent="0.25">
      <c r="A59" s="32"/>
      <c r="B59" s="32"/>
      <c r="C59" s="32"/>
      <c r="D59" s="32"/>
      <c r="E59" s="32"/>
      <c r="F59" s="32"/>
      <c r="G59" s="32"/>
      <c r="H59" s="17">
        <f>H60</f>
        <v>22384290</v>
      </c>
      <c r="I59" s="23"/>
      <c r="J59" s="23"/>
      <c r="K59" s="28"/>
      <c r="L59" s="23"/>
      <c r="M59" s="28"/>
      <c r="N59" s="23"/>
      <c r="O59" s="28"/>
      <c r="P59" s="23"/>
      <c r="Q59" s="28"/>
    </row>
    <row r="60" spans="1:17" ht="66.75" customHeight="1" x14ac:dyDescent="0.25">
      <c r="A60" s="30" t="s">
        <v>75</v>
      </c>
      <c r="B60" s="26" t="s">
        <v>76</v>
      </c>
      <c r="C60" s="12">
        <v>3</v>
      </c>
      <c r="D60" s="12">
        <v>3.4</v>
      </c>
      <c r="E60" s="12" t="s">
        <v>59</v>
      </c>
      <c r="F60" s="26" t="s">
        <v>77</v>
      </c>
      <c r="G60" s="24" t="s">
        <v>78</v>
      </c>
      <c r="H60" s="8">
        <v>22384290</v>
      </c>
      <c r="I60" s="27">
        <v>5</v>
      </c>
      <c r="J60" s="19">
        <v>0</v>
      </c>
      <c r="K60" s="8">
        <v>5596072.5</v>
      </c>
      <c r="L60" s="27">
        <v>1</v>
      </c>
      <c r="M60" s="8">
        <v>5596072.5</v>
      </c>
      <c r="N60" s="27">
        <v>2</v>
      </c>
      <c r="O60" s="8">
        <v>5596072.5</v>
      </c>
      <c r="P60" s="27">
        <v>2</v>
      </c>
      <c r="Q60" s="8">
        <v>5596072.5</v>
      </c>
    </row>
    <row r="61" spans="1:17" ht="26.25" customHeight="1" x14ac:dyDescent="0.25">
      <c r="A61" s="57" t="s">
        <v>84</v>
      </c>
      <c r="B61" s="57"/>
      <c r="C61" s="57"/>
      <c r="D61" s="57"/>
      <c r="E61" s="57"/>
      <c r="F61" s="57"/>
      <c r="G61" s="57"/>
      <c r="H61" s="17">
        <f>H62+H63+H64+H65</f>
        <v>228950000</v>
      </c>
      <c r="I61" s="23"/>
      <c r="J61" s="23"/>
      <c r="K61" s="28"/>
      <c r="L61" s="23"/>
      <c r="M61" s="28"/>
      <c r="N61" s="23"/>
      <c r="O61" s="28"/>
      <c r="P61" s="23"/>
      <c r="Q61" s="28"/>
    </row>
    <row r="62" spans="1:17" ht="42.75" customHeight="1" x14ac:dyDescent="0.25">
      <c r="A62" s="65"/>
      <c r="B62" s="62" t="s">
        <v>89</v>
      </c>
      <c r="C62" s="63"/>
      <c r="D62" s="63"/>
      <c r="E62" s="63"/>
      <c r="F62" s="62"/>
      <c r="G62" s="24" t="s">
        <v>85</v>
      </c>
      <c r="H62" s="8">
        <v>137370000</v>
      </c>
      <c r="I62" s="64"/>
      <c r="J62" s="64"/>
      <c r="K62" s="67"/>
      <c r="L62" s="64"/>
      <c r="M62" s="67"/>
      <c r="N62" s="64"/>
      <c r="O62" s="67"/>
      <c r="P62" s="64"/>
      <c r="Q62" s="67"/>
    </row>
    <row r="63" spans="1:17" ht="42.75" customHeight="1" x14ac:dyDescent="0.25">
      <c r="A63" s="65"/>
      <c r="B63" s="62"/>
      <c r="C63" s="63"/>
      <c r="D63" s="63"/>
      <c r="E63" s="63"/>
      <c r="F63" s="62"/>
      <c r="G63" s="26" t="s">
        <v>86</v>
      </c>
      <c r="H63" s="8">
        <v>57237500</v>
      </c>
      <c r="I63" s="64"/>
      <c r="J63" s="64"/>
      <c r="K63" s="68"/>
      <c r="L63" s="64"/>
      <c r="M63" s="68"/>
      <c r="N63" s="64"/>
      <c r="O63" s="68"/>
      <c r="P63" s="64"/>
      <c r="Q63" s="68"/>
    </row>
    <row r="64" spans="1:17" ht="42.75" customHeight="1" x14ac:dyDescent="0.25">
      <c r="A64" s="65"/>
      <c r="B64" s="62"/>
      <c r="C64" s="63"/>
      <c r="D64" s="63"/>
      <c r="E64" s="63"/>
      <c r="F64" s="62"/>
      <c r="G64" s="26" t="s">
        <v>87</v>
      </c>
      <c r="H64" s="8">
        <v>27474000</v>
      </c>
      <c r="I64" s="64"/>
      <c r="J64" s="64"/>
      <c r="K64" s="68"/>
      <c r="L64" s="64"/>
      <c r="M64" s="68"/>
      <c r="N64" s="64"/>
      <c r="O64" s="68"/>
      <c r="P64" s="64"/>
      <c r="Q64" s="68"/>
    </row>
    <row r="65" spans="1:17" ht="42.75" customHeight="1" x14ac:dyDescent="0.25">
      <c r="A65" s="65"/>
      <c r="B65" s="62"/>
      <c r="C65" s="63"/>
      <c r="D65" s="63"/>
      <c r="E65" s="63"/>
      <c r="F65" s="62"/>
      <c r="G65" s="26" t="s">
        <v>88</v>
      </c>
      <c r="H65" s="8">
        <v>6868500</v>
      </c>
      <c r="I65" s="64"/>
      <c r="J65" s="64"/>
      <c r="K65" s="69"/>
      <c r="L65" s="64"/>
      <c r="M65" s="69"/>
      <c r="N65" s="64"/>
      <c r="O65" s="69"/>
      <c r="P65" s="64"/>
      <c r="Q65" s="69"/>
    </row>
    <row r="66" spans="1:17" ht="18" customHeight="1" x14ac:dyDescent="0.25">
      <c r="A66" s="58" t="s">
        <v>99</v>
      </c>
      <c r="B66" s="58"/>
      <c r="C66" s="58"/>
      <c r="D66" s="58"/>
      <c r="E66" s="58"/>
      <c r="F66" s="58"/>
      <c r="G66" s="58"/>
      <c r="H66" s="17">
        <v>24745967</v>
      </c>
      <c r="I66" s="10">
        <f>K66+M66+O66+Q66</f>
        <v>24745967</v>
      </c>
      <c r="J66" s="10">
        <v>4</v>
      </c>
      <c r="K66" s="17">
        <f>H66/J66</f>
        <v>6186491.75</v>
      </c>
      <c r="L66" s="10"/>
      <c r="M66" s="17">
        <v>6186491.75</v>
      </c>
      <c r="N66" s="10"/>
      <c r="O66" s="17">
        <v>6186491.75</v>
      </c>
      <c r="P66" s="10"/>
      <c r="Q66" s="17">
        <v>6186491.75</v>
      </c>
    </row>
    <row r="67" spans="1:17" ht="18" customHeight="1" x14ac:dyDescent="0.25">
      <c r="A67" s="58" t="s">
        <v>100</v>
      </c>
      <c r="B67" s="58"/>
      <c r="C67" s="58"/>
      <c r="D67" s="58"/>
      <c r="E67" s="58"/>
      <c r="F67" s="58"/>
      <c r="G67" s="58"/>
      <c r="H67" s="17">
        <v>973319911</v>
      </c>
      <c r="I67" s="10">
        <f>Q67+O67+M67+K67</f>
        <v>973319911</v>
      </c>
      <c r="J67" s="10"/>
      <c r="K67" s="17">
        <f>H67/J66</f>
        <v>243329977.75</v>
      </c>
      <c r="L67" s="10"/>
      <c r="M67" s="17">
        <v>243329977.75</v>
      </c>
      <c r="N67" s="10"/>
      <c r="O67" s="17">
        <v>243329977.75</v>
      </c>
      <c r="P67" s="10"/>
      <c r="Q67" s="17">
        <v>243329977.75</v>
      </c>
    </row>
    <row r="68" spans="1:17" ht="18" customHeight="1" x14ac:dyDescent="0.25">
      <c r="A68" s="58" t="s">
        <v>90</v>
      </c>
      <c r="B68" s="58"/>
      <c r="C68" s="58"/>
      <c r="D68" s="58"/>
      <c r="E68" s="58"/>
      <c r="F68" s="58"/>
      <c r="G68" s="58"/>
      <c r="H68" s="17">
        <f>H67+H66+H61+H46+H40+H23+H18</f>
        <v>2838762411</v>
      </c>
      <c r="I68" s="10"/>
      <c r="J68" s="10"/>
      <c r="K68" s="19"/>
      <c r="L68" s="10"/>
      <c r="M68" s="19"/>
      <c r="N68" s="10"/>
      <c r="O68" s="19"/>
      <c r="P68" s="10"/>
      <c r="Q68" s="19"/>
    </row>
    <row r="69" spans="1:17" x14ac:dyDescent="0.25">
      <c r="A69" s="33"/>
      <c r="B69" s="41"/>
      <c r="C69" s="41"/>
      <c r="D69" s="41"/>
      <c r="E69" s="37"/>
      <c r="F69" s="35"/>
      <c r="G69" s="42"/>
      <c r="H69" s="6"/>
      <c r="I69" s="6"/>
      <c r="J69" s="6"/>
      <c r="K69" s="4"/>
      <c r="L69" s="33"/>
      <c r="M69" s="33"/>
      <c r="N69" s="33"/>
      <c r="O69" s="33"/>
      <c r="P69" s="33"/>
      <c r="Q69" s="33"/>
    </row>
    <row r="70" spans="1:17" x14ac:dyDescent="0.25">
      <c r="A70" s="33"/>
      <c r="B70" s="41"/>
      <c r="C70" s="41"/>
      <c r="D70" s="41"/>
      <c r="E70" s="37"/>
      <c r="F70" s="35"/>
      <c r="G70" s="37"/>
      <c r="H70" s="6"/>
      <c r="I70" s="6"/>
      <c r="J70" s="6"/>
      <c r="K70" s="4"/>
      <c r="L70" s="33"/>
      <c r="M70" s="33"/>
      <c r="N70" s="33"/>
      <c r="O70" s="33"/>
      <c r="P70" s="33"/>
      <c r="Q70" s="33"/>
    </row>
    <row r="71" spans="1:17" x14ac:dyDescent="0.25">
      <c r="A71" s="33"/>
      <c r="B71" s="37"/>
      <c r="C71" s="37"/>
      <c r="D71" s="37"/>
      <c r="E71" s="37"/>
      <c r="F71" s="45"/>
      <c r="G71" s="4"/>
      <c r="H71" s="6"/>
      <c r="I71" s="6"/>
      <c r="J71" s="6"/>
      <c r="K71" s="4"/>
      <c r="L71" s="33"/>
      <c r="M71" s="33"/>
      <c r="N71" s="33"/>
      <c r="O71" s="33"/>
      <c r="P71" s="33"/>
      <c r="Q71" s="33"/>
    </row>
    <row r="72" spans="1:17" x14ac:dyDescent="0.25">
      <c r="A72" s="33"/>
      <c r="B72" s="43"/>
      <c r="C72" s="43"/>
      <c r="D72" s="43"/>
      <c r="E72" s="43"/>
      <c r="F72" s="46"/>
      <c r="G72" s="5"/>
      <c r="H72" s="5"/>
      <c r="I72" s="6"/>
      <c r="J72" s="5"/>
      <c r="K72" s="4"/>
      <c r="L72" s="33"/>
      <c r="M72" s="33"/>
      <c r="N72" s="33"/>
      <c r="O72" s="33"/>
      <c r="P72" s="33"/>
      <c r="Q72" s="33"/>
    </row>
    <row r="73" spans="1:17" x14ac:dyDescent="0.25">
      <c r="A73" s="33"/>
      <c r="B73" s="33"/>
      <c r="C73" s="33"/>
      <c r="D73" s="33"/>
      <c r="E73" s="33"/>
      <c r="F73" s="47"/>
      <c r="G73" s="6"/>
      <c r="H73" s="6"/>
      <c r="I73" s="6"/>
      <c r="J73" s="5"/>
      <c r="K73" s="4"/>
      <c r="L73" s="33"/>
      <c r="M73" s="33"/>
      <c r="N73" s="33"/>
      <c r="O73" s="33"/>
      <c r="P73" s="33"/>
      <c r="Q73" s="33"/>
    </row>
    <row r="74" spans="1:17" x14ac:dyDescent="0.25">
      <c r="A74" s="33"/>
      <c r="B74" s="33"/>
      <c r="C74" s="33"/>
      <c r="D74" s="33"/>
      <c r="E74" s="33"/>
      <c r="F74" s="47"/>
      <c r="G74" s="6"/>
      <c r="H74" s="6"/>
      <c r="I74" s="6"/>
      <c r="J74" s="5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47"/>
      <c r="G75" s="6"/>
      <c r="H75" s="6"/>
      <c r="I75" s="6"/>
      <c r="J75" s="5"/>
      <c r="K75" s="33"/>
      <c r="L75" s="33"/>
      <c r="M75" s="33"/>
      <c r="N75" s="33"/>
      <c r="O75" s="33"/>
      <c r="P75" s="33"/>
      <c r="Q75" s="33"/>
    </row>
    <row r="76" spans="1:17" x14ac:dyDescent="0.25">
      <c r="A76" s="33"/>
      <c r="B76" s="33"/>
      <c r="C76" s="33"/>
      <c r="D76" s="33"/>
      <c r="E76" s="33"/>
      <c r="F76" s="47"/>
      <c r="G76" s="6"/>
      <c r="H76" s="6"/>
      <c r="I76" s="6"/>
      <c r="J76" s="5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4"/>
      <c r="G77" s="33"/>
      <c r="H77" s="33"/>
      <c r="I77" s="33"/>
      <c r="J77" s="5"/>
      <c r="K77" s="33"/>
      <c r="L77" s="33"/>
      <c r="M77" s="33"/>
      <c r="N77" s="33"/>
      <c r="O77" s="33"/>
      <c r="P77" s="33"/>
      <c r="Q77" s="33"/>
    </row>
    <row r="78" spans="1:17" x14ac:dyDescent="0.25">
      <c r="A78" s="33"/>
      <c r="B78" s="33"/>
      <c r="C78" s="33"/>
      <c r="D78" s="33"/>
      <c r="E78" s="33"/>
      <c r="F78" s="34"/>
      <c r="G78" s="33"/>
      <c r="H78" s="33"/>
      <c r="I78" s="33"/>
      <c r="J78" s="5"/>
      <c r="K78" s="33"/>
      <c r="L78" s="33"/>
      <c r="M78" s="33"/>
      <c r="N78" s="33"/>
      <c r="O78" s="33"/>
      <c r="P78" s="33"/>
      <c r="Q78" s="33"/>
    </row>
    <row r="79" spans="1:17" x14ac:dyDescent="0.25">
      <c r="A79" s="33"/>
      <c r="B79" s="33"/>
      <c r="C79" s="33"/>
      <c r="D79" s="33"/>
      <c r="E79" s="33"/>
      <c r="F79" s="34"/>
      <c r="G79" s="33"/>
      <c r="H79" s="33"/>
      <c r="I79" s="33"/>
      <c r="J79" s="5"/>
      <c r="K79" s="33"/>
      <c r="L79" s="33"/>
      <c r="M79" s="33"/>
      <c r="N79" s="33"/>
      <c r="O79" s="33"/>
      <c r="P79" s="33"/>
      <c r="Q79" s="33"/>
    </row>
    <row r="80" spans="1:17" x14ac:dyDescent="0.25">
      <c r="A80" s="33"/>
      <c r="B80" s="33"/>
      <c r="C80" s="33"/>
      <c r="D80" s="33"/>
      <c r="E80" s="33"/>
      <c r="F80" s="34"/>
      <c r="G80" s="33"/>
      <c r="H80" s="33"/>
      <c r="I80" s="33"/>
      <c r="J80" s="5"/>
      <c r="K80" s="33"/>
      <c r="L80" s="33"/>
      <c r="M80" s="33"/>
      <c r="N80" s="33"/>
      <c r="O80" s="33"/>
      <c r="P80" s="33"/>
      <c r="Q80" s="33"/>
    </row>
    <row r="81" spans="1:17" x14ac:dyDescent="0.25">
      <c r="A81" s="33"/>
      <c r="B81" s="33"/>
      <c r="C81" s="33"/>
      <c r="D81" s="33"/>
      <c r="E81" s="33"/>
      <c r="F81" s="34"/>
      <c r="G81" s="33"/>
      <c r="H81" s="33"/>
      <c r="I81" s="33"/>
      <c r="J81" s="5"/>
      <c r="K81" s="33"/>
      <c r="L81" s="33"/>
      <c r="M81" s="33"/>
      <c r="N81" s="33"/>
      <c r="O81" s="33"/>
      <c r="P81" s="33"/>
      <c r="Q81" s="33"/>
    </row>
    <row r="82" spans="1:17" x14ac:dyDescent="0.25">
      <c r="J82" s="5"/>
    </row>
    <row r="83" spans="1:17" x14ac:dyDescent="0.25">
      <c r="J83" s="5"/>
    </row>
    <row r="84" spans="1:17" x14ac:dyDescent="0.25">
      <c r="J84" s="5"/>
    </row>
    <row r="85" spans="1:17" x14ac:dyDescent="0.25">
      <c r="J85" s="5"/>
    </row>
    <row r="86" spans="1:17" x14ac:dyDescent="0.25">
      <c r="J86" s="5"/>
    </row>
    <row r="87" spans="1:17" x14ac:dyDescent="0.25">
      <c r="J87" s="5"/>
    </row>
    <row r="88" spans="1:17" x14ac:dyDescent="0.25">
      <c r="J88" s="5"/>
    </row>
    <row r="89" spans="1:17" x14ac:dyDescent="0.25">
      <c r="J89" s="5"/>
    </row>
    <row r="90" spans="1:17" x14ac:dyDescent="0.25">
      <c r="J90" s="2"/>
      <c r="K90" s="2"/>
    </row>
    <row r="91" spans="1:17" x14ac:dyDescent="0.25">
      <c r="J91" s="2"/>
    </row>
  </sheetData>
  <mergeCells count="112">
    <mergeCell ref="K62:K65"/>
    <mergeCell ref="M62:M65"/>
    <mergeCell ref="O62:O65"/>
    <mergeCell ref="Q62:Q65"/>
    <mergeCell ref="N62:N65"/>
    <mergeCell ref="P62:P65"/>
    <mergeCell ref="A66:G66"/>
    <mergeCell ref="A67:G67"/>
    <mergeCell ref="A68:G68"/>
    <mergeCell ref="B19:G19"/>
    <mergeCell ref="B20:G20"/>
    <mergeCell ref="B21:G21"/>
    <mergeCell ref="B22:G22"/>
    <mergeCell ref="F62:F65"/>
    <mergeCell ref="I62:I65"/>
    <mergeCell ref="J62:J65"/>
    <mergeCell ref="L62:L65"/>
    <mergeCell ref="P54:P58"/>
    <mergeCell ref="A61:G61"/>
    <mergeCell ref="A62:A65"/>
    <mergeCell ref="B62:B65"/>
    <mergeCell ref="C62:C65"/>
    <mergeCell ref="D62:D65"/>
    <mergeCell ref="E62:E65"/>
    <mergeCell ref="I54:I58"/>
    <mergeCell ref="J54:J58"/>
    <mergeCell ref="L54:L58"/>
    <mergeCell ref="N54:N58"/>
    <mergeCell ref="J48:J49"/>
    <mergeCell ref="L48:L49"/>
    <mergeCell ref="N48:N49"/>
    <mergeCell ref="P48:P49"/>
    <mergeCell ref="A54:A58"/>
    <mergeCell ref="B54:B58"/>
    <mergeCell ref="C54:C58"/>
    <mergeCell ref="D54:D58"/>
    <mergeCell ref="E54:E58"/>
    <mergeCell ref="F54:F58"/>
    <mergeCell ref="P42:P43"/>
    <mergeCell ref="A48:A50"/>
    <mergeCell ref="B48:B50"/>
    <mergeCell ref="C48:C50"/>
    <mergeCell ref="D48:D50"/>
    <mergeCell ref="E48:E50"/>
    <mergeCell ref="F48:F50"/>
    <mergeCell ref="I48:I49"/>
    <mergeCell ref="A42:A43"/>
    <mergeCell ref="B42:B43"/>
    <mergeCell ref="C42:C43"/>
    <mergeCell ref="D42:D43"/>
    <mergeCell ref="E42:E43"/>
    <mergeCell ref="F42:F43"/>
    <mergeCell ref="B46:G46"/>
    <mergeCell ref="I38:I39"/>
    <mergeCell ref="J38:J39"/>
    <mergeCell ref="L38:L39"/>
    <mergeCell ref="N38:N39"/>
    <mergeCell ref="P38:P39"/>
    <mergeCell ref="A38:A39"/>
    <mergeCell ref="B38:B39"/>
    <mergeCell ref="C38:C39"/>
    <mergeCell ref="D38:D39"/>
    <mergeCell ref="E38:E39"/>
    <mergeCell ref="F38:F39"/>
    <mergeCell ref="E12:I12"/>
    <mergeCell ref="B40:G40"/>
    <mergeCell ref="A32:A34"/>
    <mergeCell ref="B32:B34"/>
    <mergeCell ref="C32:C34"/>
    <mergeCell ref="D32:D34"/>
    <mergeCell ref="E32:E34"/>
    <mergeCell ref="F32:F34"/>
    <mergeCell ref="P15:Q15"/>
    <mergeCell ref="B18:G18"/>
    <mergeCell ref="B23:G23"/>
    <mergeCell ref="A25:A26"/>
    <mergeCell ref="B25:B26"/>
    <mergeCell ref="C25:C26"/>
    <mergeCell ref="D25:D26"/>
    <mergeCell ref="E25:E26"/>
    <mergeCell ref="F25:F26"/>
    <mergeCell ref="G15:G16"/>
    <mergeCell ref="H15:H16"/>
    <mergeCell ref="I15:I16"/>
    <mergeCell ref="J15:K15"/>
    <mergeCell ref="L15:M15"/>
    <mergeCell ref="N15:O15"/>
    <mergeCell ref="A18:A24"/>
    <mergeCell ref="A5:K5"/>
    <mergeCell ref="A6:K6"/>
    <mergeCell ref="A7:Q7"/>
    <mergeCell ref="A8:Q8"/>
    <mergeCell ref="K25:K26"/>
    <mergeCell ref="M25:M26"/>
    <mergeCell ref="O25:O26"/>
    <mergeCell ref="Q25:Q26"/>
    <mergeCell ref="A9:Q9"/>
    <mergeCell ref="A14:A16"/>
    <mergeCell ref="B14:I14"/>
    <mergeCell ref="J14:K14"/>
    <mergeCell ref="L14:M14"/>
    <mergeCell ref="N14:O14"/>
    <mergeCell ref="P14:Q14"/>
    <mergeCell ref="B15:B16"/>
    <mergeCell ref="C15:E15"/>
    <mergeCell ref="F15:F16"/>
    <mergeCell ref="B17:G17"/>
    <mergeCell ref="A10:B10"/>
    <mergeCell ref="A11:B11"/>
    <mergeCell ref="A12:B12"/>
    <mergeCell ref="E10:I10"/>
    <mergeCell ref="E11:I11"/>
  </mergeCells>
  <printOptions horizontalCentered="1"/>
  <pageMargins left="0.19685039370078741" right="0.19685039370078741" top="0.19685039370078741" bottom="0.19685039370078741" header="0" footer="0"/>
  <pageSetup paperSize="119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DISTRIB.PRES. 2024)</vt:lpstr>
      <vt:lpstr>'DISTRIB.PRES. 2024)'!Área_de_impresión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Ada Ysabel Valenzuela Guerrero</cp:lastModifiedBy>
  <cp:lastPrinted>2024-02-14T15:49:17Z</cp:lastPrinted>
  <dcterms:created xsi:type="dcterms:W3CDTF">2023-10-25T13:16:57Z</dcterms:created>
  <dcterms:modified xsi:type="dcterms:W3CDTF">2024-02-14T18:48:11Z</dcterms:modified>
</cp:coreProperties>
</file>